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rtive-my.sharepoint.com/personal/kyle_clark_flukecal_com/Documents/Documents/000Flow Equip/molbox/molbox1/molbox1+/"/>
    </mc:Choice>
  </mc:AlternateContent>
  <xr:revisionPtr revIDLastSave="1" documentId="8_{5898A651-9369-40D7-A003-6E71454BBB89}" xr6:coauthVersionLast="46" xr6:coauthVersionMax="46" xr10:uidLastSave="{766C106F-980E-4265-AAA2-22A0FECCE4C4}"/>
  <bookViews>
    <workbookView xWindow="1200" yWindow="-120" windowWidth="27720" windowHeight="164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C27" i="1"/>
  <c r="C6" i="1"/>
  <c r="J25" i="1" l="1"/>
  <c r="K25" i="1" s="1"/>
  <c r="F25" i="1"/>
  <c r="G25" i="1" s="1"/>
  <c r="J10" i="1"/>
  <c r="K10" i="1" s="1"/>
  <c r="L10" i="1" s="1"/>
  <c r="J9" i="1"/>
  <c r="K9" i="1" s="1"/>
  <c r="F10" i="1"/>
  <c r="G10" i="1" s="1"/>
  <c r="H10" i="1" s="1"/>
  <c r="F9" i="1"/>
  <c r="G9" i="1" s="1"/>
  <c r="J5" i="1"/>
  <c r="K5" i="1" s="1"/>
  <c r="L5" i="1" s="1"/>
  <c r="J4" i="1"/>
  <c r="K4" i="1" s="1"/>
  <c r="F5" i="1"/>
  <c r="G5" i="1" s="1"/>
  <c r="H5" i="1" s="1"/>
  <c r="F4" i="1"/>
  <c r="G4" i="1" s="1"/>
  <c r="M28" i="1"/>
  <c r="M12" i="1"/>
  <c r="M7" i="1"/>
  <c r="I28" i="1"/>
  <c r="F28" i="1"/>
  <c r="E28" i="1"/>
  <c r="I12" i="1"/>
  <c r="E12" i="1"/>
  <c r="F7" i="1"/>
  <c r="I7" i="1"/>
  <c r="E7" i="1"/>
  <c r="G28" i="1" l="1"/>
  <c r="H25" i="1"/>
  <c r="H28" i="1" s="1"/>
  <c r="J28" i="1"/>
  <c r="F12" i="1"/>
  <c r="H4" i="1"/>
  <c r="H7" i="1" s="1"/>
  <c r="G7" i="1"/>
  <c r="J7" i="1"/>
  <c r="J12" i="1"/>
  <c r="L25" i="1"/>
  <c r="L28" i="1" s="1"/>
  <c r="K28" i="1"/>
  <c r="K12" i="1"/>
  <c r="L9" i="1"/>
  <c r="L12" i="1" s="1"/>
  <c r="H9" i="1"/>
  <c r="H12" i="1" s="1"/>
  <c r="G12" i="1"/>
  <c r="L4" i="1"/>
  <c r="L7" i="1" s="1"/>
  <c r="K7" i="1"/>
</calcChain>
</file>

<file path=xl/sharedStrings.xml><?xml version="1.0" encoding="utf-8"?>
<sst xmlns="http://schemas.openxmlformats.org/spreadsheetml/2006/main" count="49" uniqueCount="22">
  <si>
    <t>Calibration</t>
  </si>
  <si>
    <t>1-year drift spec. at atm</t>
  </si>
  <si>
    <t>Meas. Unc. Spec. at atm</t>
  </si>
  <si>
    <t>AutoZ</t>
  </si>
  <si>
    <t>PA value (Pascal)</t>
  </si>
  <si>
    <t>PM value (multiplier, no unit)</t>
  </si>
  <si>
    <t>AutoZero value (Pascal)</t>
  </si>
  <si>
    <t>BA100K</t>
  </si>
  <si>
    <t>FS, kPa</t>
  </si>
  <si>
    <t>1-yr drift, kPa</t>
  </si>
  <si>
    <t>Standard</t>
  </si>
  <si>
    <t>greater of [((%Rdg Spec)*101.325kPa) or ((%Rdg Spec)*Threshold%*FS)]</t>
  </si>
  <si>
    <t>AutoZero + PA</t>
  </si>
  <si>
    <t>1-yr drift, Pa</t>
  </si>
  <si>
    <t>molbox1+ A700K         S/N yyy</t>
  </si>
  <si>
    <t>A700K Hi</t>
  </si>
  <si>
    <t>A700K Lo</t>
  </si>
  <si>
    <t>RPM4 BA100K      S/N zzzz</t>
  </si>
  <si>
    <t>Measurement Uncertainty</t>
  </si>
  <si>
    <t>Rdg</t>
  </si>
  <si>
    <t>FS + measurement Unc. Spec. at atm</t>
  </si>
  <si>
    <t>Threshold % Rdg Spec.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</si>
</sst>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00000"/>
    <numFmt numFmtId="165" formatCode="0.000%"/>
    <numFmt numFmtId="166" formatCode="0.0"/>
    <numFmt numFmtId="167" formatCode="0.000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0" xfId="0" applyFont="1" applyBorder="1"/>
    <xf numFmtId="14" fontId="1" fillId="0" borderId="6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166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9" xfId="0" applyFon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0" borderId="0" xfId="0" applyFont="1" applyBorder="1" applyAlignment="1">
      <alignment horizontal="left"/>
    </xf>
    <xf numFmtId="9" fontId="0" fillId="0" borderId="0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3" xfId="0" applyFont="1" applyBorder="1"/>
    <xf numFmtId="166" fontId="0" fillId="0" borderId="13" xfId="0" applyNumberFormat="1" applyBorder="1" applyAlignment="1">
      <alignment horizontal="center"/>
    </xf>
    <xf numFmtId="167" fontId="0" fillId="0" borderId="11" xfId="1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167" fontId="0" fillId="0" borderId="7" xfId="1" applyNumberFormat="1" applyFont="1" applyBorder="1" applyAlignment="1">
      <alignment horizontal="center"/>
    </xf>
    <xf numFmtId="0" fontId="1" fillId="0" borderId="7" xfId="0" applyFont="1" applyBorder="1"/>
    <xf numFmtId="166" fontId="0" fillId="0" borderId="7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7" fontId="0" fillId="0" borderId="0" xfId="1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right"/>
    </xf>
    <xf numFmtId="165" fontId="0" fillId="0" borderId="0" xfId="0" quotePrefix="1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4ED1641F-D33F-4889-AF68-A389D9E756C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A700K Hi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Sheet1!$E$3:$M$3</c:f>
              <c:numCache>
                <c:formatCode>m/d/yyyy</c:formatCode>
                <c:ptCount val="9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</c:numCache>
            </c:numRef>
          </c:xVal>
          <c:yVal>
            <c:numRef>
              <c:f>Sheet1!$E$7:$M$7</c:f>
              <c:numCache>
                <c:formatCode>0.0</c:formatCode>
                <c:ptCount val="9"/>
                <c:pt idx="0">
                  <c:v>0</c:v>
                </c:pt>
                <c:pt idx="1">
                  <c:v>2.1</c:v>
                </c:pt>
                <c:pt idx="2">
                  <c:v>3.2</c:v>
                </c:pt>
                <c:pt idx="3">
                  <c:v>2</c:v>
                </c:pt>
                <c:pt idx="4">
                  <c:v>2.2000000000000002</c:v>
                </c:pt>
                <c:pt idx="5">
                  <c:v>1.6</c:v>
                </c:pt>
                <c:pt idx="6">
                  <c:v>1.8000000000000003</c:v>
                </c:pt>
                <c:pt idx="7">
                  <c:v>1.5000000000000002</c:v>
                </c:pt>
                <c:pt idx="8">
                  <c:v>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CB-4496-968E-A0B77A37D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638943"/>
        <c:axId val="341638527"/>
      </c:scatterChart>
      <c:valAx>
        <c:axId val="341638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638527"/>
        <c:crosses val="autoZero"/>
        <c:crossBetween val="midCat"/>
      </c:valAx>
      <c:valAx>
        <c:axId val="341638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6389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A700K</a:t>
            </a:r>
            <a:r>
              <a:rPr lang="en-US" baseline="0"/>
              <a:t> Lo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Sheet1!$E$3:$M$3</c:f>
              <c:numCache>
                <c:formatCode>m/d/yyyy</c:formatCode>
                <c:ptCount val="9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</c:numCache>
            </c:numRef>
          </c:xVal>
          <c:yVal>
            <c:numRef>
              <c:f>Sheet1!$E$12:$M$12</c:f>
              <c:numCache>
                <c:formatCode>0.0</c:formatCode>
                <c:ptCount val="9"/>
                <c:pt idx="0">
                  <c:v>0</c:v>
                </c:pt>
                <c:pt idx="1">
                  <c:v>-0.4</c:v>
                </c:pt>
                <c:pt idx="2">
                  <c:v>-0.3</c:v>
                </c:pt>
                <c:pt idx="3">
                  <c:v>-0.5</c:v>
                </c:pt>
                <c:pt idx="4">
                  <c:v>-0.4</c:v>
                </c:pt>
                <c:pt idx="5">
                  <c:v>-0.5</c:v>
                </c:pt>
                <c:pt idx="6">
                  <c:v>-0.5</c:v>
                </c:pt>
                <c:pt idx="7">
                  <c:v>-0.60000000000000009</c:v>
                </c:pt>
                <c:pt idx="8">
                  <c:v>-0.5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CE-4FAD-9B5D-83418ACF4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639359"/>
        <c:axId val="341636447"/>
      </c:scatterChart>
      <c:valAx>
        <c:axId val="341639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636447"/>
        <c:crosses val="autoZero"/>
        <c:crossBetween val="midCat"/>
      </c:valAx>
      <c:valAx>
        <c:axId val="341636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6393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BA100K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Sheet1!$E$24:$M$24</c:f>
              <c:numCache>
                <c:formatCode>m/d/yyyy</c:formatCode>
                <c:ptCount val="9"/>
                <c:pt idx="0">
                  <c:v>40544</c:v>
                </c:pt>
                <c:pt idx="1">
                  <c:v>40575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</c:numCache>
            </c:numRef>
          </c:xVal>
          <c:yVal>
            <c:numRef>
              <c:f>Sheet1!$E$28:$M$28</c:f>
              <c:numCache>
                <c:formatCode>0.0</c:formatCode>
                <c:ptCount val="9"/>
                <c:pt idx="0">
                  <c:v>0</c:v>
                </c:pt>
                <c:pt idx="1">
                  <c:v>-0.32999999999999996</c:v>
                </c:pt>
                <c:pt idx="2">
                  <c:v>-0.1</c:v>
                </c:pt>
                <c:pt idx="3">
                  <c:v>0.1</c:v>
                </c:pt>
                <c:pt idx="4">
                  <c:v>0.2</c:v>
                </c:pt>
                <c:pt idx="5">
                  <c:v>-0.12999999999999995</c:v>
                </c:pt>
                <c:pt idx="6">
                  <c:v>0.1</c:v>
                </c:pt>
                <c:pt idx="7">
                  <c:v>0.30000000000000004</c:v>
                </c:pt>
                <c:pt idx="8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EC-4641-AFB4-A73CD8BBD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640607"/>
        <c:axId val="341641023"/>
      </c:scatterChart>
      <c:valAx>
        <c:axId val="341640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641023"/>
        <c:crosses val="autoZero"/>
        <c:crossBetween val="midCat"/>
      </c:valAx>
      <c:valAx>
        <c:axId val="341641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6406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</xdr:colOff>
      <xdr:row>1</xdr:row>
      <xdr:rowOff>0</xdr:rowOff>
    </xdr:from>
    <xdr:to>
      <xdr:col>23</xdr:col>
      <xdr:colOff>257175</xdr:colOff>
      <xdr:row>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23812</xdr:colOff>
      <xdr:row>9</xdr:row>
      <xdr:rowOff>28575</xdr:rowOff>
    </xdr:from>
    <xdr:to>
      <xdr:col>23</xdr:col>
      <xdr:colOff>266700</xdr:colOff>
      <xdr:row>15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14286</xdr:colOff>
      <xdr:row>21</xdr:row>
      <xdr:rowOff>1143000</xdr:rowOff>
    </xdr:from>
    <xdr:to>
      <xdr:col>23</xdr:col>
      <xdr:colOff>314325</xdr:colOff>
      <xdr:row>29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8"/>
  <sheetViews>
    <sheetView showGridLines="0" tabSelected="1" workbookViewId="0">
      <pane xSplit="4" topLeftCell="E1" activePane="topRight" state="frozen"/>
      <selection pane="topRight" activeCell="C12" sqref="C12"/>
    </sheetView>
  </sheetViews>
  <sheetFormatPr defaultRowHeight="15" x14ac:dyDescent="0.25"/>
  <cols>
    <col min="1" max="1" width="2.5703125" customWidth="1"/>
    <col min="2" max="2" width="13" style="3" customWidth="1"/>
    <col min="3" max="3" width="9.140625" style="3"/>
    <col min="4" max="4" width="29" style="4" customWidth="1"/>
    <col min="5" max="5" width="10.7109375" bestFit="1" customWidth="1"/>
    <col min="6" max="6" width="8.7109375" bestFit="1" customWidth="1"/>
    <col min="7" max="9" width="10.7109375" bestFit="1" customWidth="1"/>
    <col min="10" max="10" width="8.7109375" bestFit="1" customWidth="1"/>
    <col min="11" max="13" width="10.7109375" bestFit="1" customWidth="1"/>
    <col min="14" max="14" width="4.85546875" customWidth="1"/>
  </cols>
  <sheetData>
    <row r="1" spans="2:13" ht="15.75" thickBot="1" x14ac:dyDescent="0.3">
      <c r="B1" s="37"/>
      <c r="C1" s="37"/>
    </row>
    <row r="2" spans="2:13" x14ac:dyDescent="0.25">
      <c r="B2" s="39" t="s">
        <v>14</v>
      </c>
      <c r="C2" s="40"/>
      <c r="D2" s="41"/>
      <c r="E2" s="5" t="s">
        <v>0</v>
      </c>
      <c r="F2" s="5" t="s">
        <v>3</v>
      </c>
      <c r="G2" s="17" t="s">
        <v>3</v>
      </c>
      <c r="H2" s="5" t="s">
        <v>3</v>
      </c>
      <c r="I2" s="5" t="s">
        <v>0</v>
      </c>
      <c r="J2" s="5" t="s">
        <v>3</v>
      </c>
      <c r="K2" s="17" t="s">
        <v>3</v>
      </c>
      <c r="L2" s="5" t="s">
        <v>3</v>
      </c>
      <c r="M2" s="5" t="s">
        <v>0</v>
      </c>
    </row>
    <row r="3" spans="2:13" ht="15.75" thickBot="1" x14ac:dyDescent="0.3">
      <c r="B3" s="42"/>
      <c r="C3" s="43"/>
      <c r="D3" s="44"/>
      <c r="E3" s="7">
        <v>40544</v>
      </c>
      <c r="F3" s="7">
        <v>40634</v>
      </c>
      <c r="G3" s="7">
        <v>40725</v>
      </c>
      <c r="H3" s="7">
        <v>40817</v>
      </c>
      <c r="I3" s="7">
        <v>40909</v>
      </c>
      <c r="J3" s="7">
        <v>41000</v>
      </c>
      <c r="K3" s="7">
        <v>41091</v>
      </c>
      <c r="L3" s="7">
        <v>41183</v>
      </c>
      <c r="M3" s="7">
        <v>41275</v>
      </c>
    </row>
    <row r="4" spans="2:13" x14ac:dyDescent="0.25">
      <c r="B4" s="20" t="s">
        <v>15</v>
      </c>
      <c r="C4" s="21"/>
      <c r="D4" s="8" t="s">
        <v>4</v>
      </c>
      <c r="E4" s="11">
        <v>0</v>
      </c>
      <c r="F4" s="11">
        <f>E4</f>
        <v>0</v>
      </c>
      <c r="G4" s="11">
        <f t="shared" ref="G4:H4" si="0">F4</f>
        <v>0</v>
      </c>
      <c r="H4" s="11">
        <f t="shared" si="0"/>
        <v>0</v>
      </c>
      <c r="I4" s="12">
        <v>2.2000000000000002</v>
      </c>
      <c r="J4" s="11">
        <f>I4</f>
        <v>2.2000000000000002</v>
      </c>
      <c r="K4" s="11">
        <f t="shared" ref="K4:L4" si="1">J4</f>
        <v>2.2000000000000002</v>
      </c>
      <c r="L4" s="11">
        <f t="shared" si="1"/>
        <v>2.2000000000000002</v>
      </c>
      <c r="M4" s="12">
        <v>1.7</v>
      </c>
    </row>
    <row r="5" spans="2:13" x14ac:dyDescent="0.25">
      <c r="B5" s="14" t="s">
        <v>8</v>
      </c>
      <c r="C5" s="14">
        <v>700</v>
      </c>
      <c r="D5" s="9" t="s">
        <v>5</v>
      </c>
      <c r="E5" s="13">
        <v>1</v>
      </c>
      <c r="F5" s="13">
        <f>E5</f>
        <v>1</v>
      </c>
      <c r="G5" s="13">
        <f t="shared" ref="G5:H5" si="2">F5</f>
        <v>1</v>
      </c>
      <c r="H5" s="13">
        <f t="shared" si="2"/>
        <v>1</v>
      </c>
      <c r="I5" s="14">
        <v>1.0000230000000001</v>
      </c>
      <c r="J5" s="13">
        <f>I5</f>
        <v>1.0000230000000001</v>
      </c>
      <c r="K5" s="13">
        <f t="shared" ref="K5:L5" si="3">J5</f>
        <v>1.0000230000000001</v>
      </c>
      <c r="L5" s="13">
        <f t="shared" si="3"/>
        <v>1.0000230000000001</v>
      </c>
      <c r="M5" s="14">
        <v>1.000016</v>
      </c>
    </row>
    <row r="6" spans="2:13" x14ac:dyDescent="0.25">
      <c r="B6" s="24" t="s">
        <v>13</v>
      </c>
      <c r="C6" s="26">
        <f>$B$19*C5*1000+MAX($B$15*101325,$B$15*C5*1000*$C$21)</f>
        <v>56</v>
      </c>
      <c r="D6" s="25" t="s">
        <v>6</v>
      </c>
      <c r="E6" s="26">
        <v>0</v>
      </c>
      <c r="F6" s="26">
        <v>2.1</v>
      </c>
      <c r="G6" s="26">
        <v>3.2</v>
      </c>
      <c r="H6" s="26">
        <v>2</v>
      </c>
      <c r="I6" s="24">
        <v>0</v>
      </c>
      <c r="J6" s="26">
        <v>-0.6</v>
      </c>
      <c r="K6" s="26">
        <v>-0.4</v>
      </c>
      <c r="L6" s="26">
        <v>-0.7</v>
      </c>
      <c r="M6" s="26">
        <v>0</v>
      </c>
    </row>
    <row r="7" spans="2:13" ht="15.75" thickBot="1" x14ac:dyDescent="0.3">
      <c r="B7" s="16"/>
      <c r="C7" s="27"/>
      <c r="D7" s="10" t="s">
        <v>12</v>
      </c>
      <c r="E7" s="15">
        <f>E4+E6</f>
        <v>0</v>
      </c>
      <c r="F7" s="15">
        <f t="shared" ref="F7:I7" si="4">F4+F6</f>
        <v>2.1</v>
      </c>
      <c r="G7" s="15">
        <f t="shared" si="4"/>
        <v>3.2</v>
      </c>
      <c r="H7" s="15">
        <f t="shared" si="4"/>
        <v>2</v>
      </c>
      <c r="I7" s="15">
        <f t="shared" si="4"/>
        <v>2.2000000000000002</v>
      </c>
      <c r="J7" s="15">
        <f t="shared" ref="J7" si="5">J4+J6</f>
        <v>1.6</v>
      </c>
      <c r="K7" s="15">
        <f t="shared" ref="K7" si="6">K4+K6</f>
        <v>1.8000000000000003</v>
      </c>
      <c r="L7" s="15">
        <f t="shared" ref="L7" si="7">L4+L6</f>
        <v>1.5000000000000002</v>
      </c>
      <c r="M7" s="15">
        <f t="shared" ref="M7" si="8">M4+M6</f>
        <v>1.7</v>
      </c>
    </row>
    <row r="8" spans="2:13" ht="15.75" thickBot="1" x14ac:dyDescent="0.3">
      <c r="B8" s="28"/>
      <c r="C8" s="29"/>
      <c r="D8" s="30"/>
      <c r="E8" s="31"/>
      <c r="F8" s="31"/>
      <c r="G8" s="31"/>
      <c r="H8" s="31"/>
      <c r="I8" s="31"/>
      <c r="J8" s="31"/>
      <c r="K8" s="31"/>
      <c r="L8" s="31"/>
      <c r="M8" s="31"/>
    </row>
    <row r="9" spans="2:13" x14ac:dyDescent="0.25">
      <c r="B9" s="20" t="s">
        <v>16</v>
      </c>
      <c r="C9" s="21"/>
      <c r="D9" s="8" t="s">
        <v>4</v>
      </c>
      <c r="E9" s="11">
        <v>0</v>
      </c>
      <c r="F9" s="11">
        <f>E9</f>
        <v>0</v>
      </c>
      <c r="G9" s="11">
        <f t="shared" ref="G9:H9" si="9">F9</f>
        <v>0</v>
      </c>
      <c r="H9" s="11">
        <f t="shared" si="9"/>
        <v>0</v>
      </c>
      <c r="I9" s="12">
        <v>-0.4</v>
      </c>
      <c r="J9" s="11">
        <f>I9</f>
        <v>-0.4</v>
      </c>
      <c r="K9" s="11">
        <f t="shared" ref="K9:L9" si="10">J9</f>
        <v>-0.4</v>
      </c>
      <c r="L9" s="11">
        <f t="shared" si="10"/>
        <v>-0.4</v>
      </c>
      <c r="M9" s="12">
        <v>-0.5</v>
      </c>
    </row>
    <row r="10" spans="2:13" x14ac:dyDescent="0.25">
      <c r="B10" s="14" t="s">
        <v>8</v>
      </c>
      <c r="C10" s="14">
        <v>700</v>
      </c>
      <c r="D10" s="9" t="s">
        <v>5</v>
      </c>
      <c r="E10" s="13">
        <v>1</v>
      </c>
      <c r="F10" s="13">
        <f>E10</f>
        <v>1</v>
      </c>
      <c r="G10" s="13">
        <f t="shared" ref="G10:H10" si="11">F10</f>
        <v>1</v>
      </c>
      <c r="H10" s="13">
        <f t="shared" si="11"/>
        <v>1</v>
      </c>
      <c r="I10" s="14">
        <v>0.99998900000000002</v>
      </c>
      <c r="J10" s="13">
        <f>I10</f>
        <v>0.99998900000000002</v>
      </c>
      <c r="K10" s="13">
        <f t="shared" ref="K10:L10" si="12">J10</f>
        <v>0.99998900000000002</v>
      </c>
      <c r="L10" s="13">
        <f t="shared" si="12"/>
        <v>0.99998900000000002</v>
      </c>
      <c r="M10" s="14">
        <v>0.99998799999999999</v>
      </c>
    </row>
    <row r="11" spans="2:13" x14ac:dyDescent="0.25">
      <c r="B11" s="24" t="s">
        <v>13</v>
      </c>
      <c r="C11" s="26">
        <f>$B$19*C10*1000+MAX($B$15*101325,$B$15*C10*1000*$C$21)</f>
        <v>56</v>
      </c>
      <c r="D11" s="25" t="s">
        <v>6</v>
      </c>
      <c r="E11" s="26">
        <v>0</v>
      </c>
      <c r="F11" s="26">
        <v>-0.4</v>
      </c>
      <c r="G11" s="26">
        <v>-0.3</v>
      </c>
      <c r="H11" s="26">
        <v>-0.5</v>
      </c>
      <c r="I11" s="26">
        <v>0</v>
      </c>
      <c r="J11" s="26">
        <v>-0.1</v>
      </c>
      <c r="K11" s="26">
        <v>-0.1</v>
      </c>
      <c r="L11" s="26">
        <v>-0.2</v>
      </c>
      <c r="M11" s="26">
        <v>0</v>
      </c>
    </row>
    <row r="12" spans="2:13" ht="15.75" thickBot="1" x14ac:dyDescent="0.3">
      <c r="B12" s="16"/>
      <c r="C12" s="27"/>
      <c r="D12" s="10" t="s">
        <v>12</v>
      </c>
      <c r="E12" s="15">
        <f>E9+E11</f>
        <v>0</v>
      </c>
      <c r="F12" s="15">
        <f t="shared" ref="F12" si="13">F9+F11</f>
        <v>-0.4</v>
      </c>
      <c r="G12" s="15">
        <f t="shared" ref="G12" si="14">G9+G11</f>
        <v>-0.3</v>
      </c>
      <c r="H12" s="15">
        <f t="shared" ref="H12" si="15">H9+H11</f>
        <v>-0.5</v>
      </c>
      <c r="I12" s="15">
        <f t="shared" ref="I12" si="16">I9+I11</f>
        <v>-0.4</v>
      </c>
      <c r="J12" s="15">
        <f t="shared" ref="J12" si="17">J9+J11</f>
        <v>-0.5</v>
      </c>
      <c r="K12" s="15">
        <f t="shared" ref="K12" si="18">K9+K11</f>
        <v>-0.5</v>
      </c>
      <c r="L12" s="15">
        <f t="shared" ref="L12" si="19">L9+L11</f>
        <v>-0.60000000000000009</v>
      </c>
      <c r="M12" s="15">
        <f t="shared" ref="M12" si="20">M9+M11</f>
        <v>-0.5</v>
      </c>
    </row>
    <row r="13" spans="2:13" x14ac:dyDescent="0.25">
      <c r="B13" s="1"/>
      <c r="C13" s="33"/>
      <c r="D13" s="6"/>
      <c r="E13" s="34"/>
      <c r="F13" s="34"/>
      <c r="G13" s="34"/>
      <c r="H13" s="34"/>
      <c r="I13" s="34"/>
      <c r="J13" s="34"/>
      <c r="K13" s="34"/>
      <c r="L13" s="34"/>
      <c r="M13" s="34"/>
    </row>
    <row r="14" spans="2:13" s="2" customFormat="1" x14ac:dyDescent="0.25">
      <c r="B14" s="18" t="s">
        <v>18</v>
      </c>
      <c r="C14" s="33"/>
      <c r="D14" s="6"/>
      <c r="E14" s="34"/>
      <c r="F14" s="34"/>
      <c r="G14" s="34"/>
      <c r="H14" s="34"/>
      <c r="I14" s="34"/>
      <c r="J14" s="34"/>
      <c r="K14" s="34"/>
      <c r="L14" s="34"/>
      <c r="M14" s="34"/>
    </row>
    <row r="15" spans="2:13" s="2" customFormat="1" x14ac:dyDescent="0.25">
      <c r="B15" s="35">
        <v>1E-4</v>
      </c>
      <c r="C15" s="1" t="s">
        <v>19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3" s="2" customFormat="1" x14ac:dyDescent="0.25">
      <c r="B16" s="18" t="s">
        <v>2</v>
      </c>
      <c r="C16" s="1"/>
    </row>
    <row r="17" spans="2:13" s="2" customFormat="1" x14ac:dyDescent="0.25">
      <c r="B17" s="19" t="s">
        <v>11</v>
      </c>
    </row>
    <row r="18" spans="2:13" s="2" customFormat="1" x14ac:dyDescent="0.25">
      <c r="B18" s="18" t="s">
        <v>1</v>
      </c>
      <c r="C18" s="1"/>
      <c r="D18" s="6"/>
    </row>
    <row r="19" spans="2:13" s="2" customFormat="1" x14ac:dyDescent="0.25">
      <c r="B19" s="36">
        <v>5.0000000000000002E-5</v>
      </c>
      <c r="C19" s="19" t="s">
        <v>20</v>
      </c>
      <c r="D19" s="6"/>
    </row>
    <row r="20" spans="2:13" s="2" customFormat="1" x14ac:dyDescent="0.25">
      <c r="B20" s="6" t="s">
        <v>21</v>
      </c>
      <c r="D20" s="6"/>
    </row>
    <row r="21" spans="2:13" x14ac:dyDescent="0.25">
      <c r="B21" s="22" t="s">
        <v>10</v>
      </c>
      <c r="C21" s="23">
        <v>0.3</v>
      </c>
    </row>
    <row r="22" spans="2:13" ht="123" customHeight="1" thickBot="1" x14ac:dyDescent="0.3">
      <c r="B22" s="38"/>
      <c r="C22" s="38"/>
      <c r="D22" s="38"/>
      <c r="E22" s="38"/>
      <c r="F22" s="38"/>
      <c r="G22" s="38"/>
      <c r="H22" s="38"/>
      <c r="I22" s="38"/>
      <c r="J22" s="32"/>
      <c r="K22" s="32"/>
      <c r="L22" s="32"/>
      <c r="M22" s="32"/>
    </row>
    <row r="23" spans="2:13" x14ac:dyDescent="0.25">
      <c r="B23" s="39" t="s">
        <v>17</v>
      </c>
      <c r="C23" s="40"/>
      <c r="D23" s="41"/>
      <c r="E23" s="5" t="s">
        <v>0</v>
      </c>
      <c r="F23" s="5" t="s">
        <v>3</v>
      </c>
      <c r="G23" s="17" t="s">
        <v>3</v>
      </c>
      <c r="H23" s="5" t="s">
        <v>3</v>
      </c>
      <c r="I23" s="5" t="s">
        <v>0</v>
      </c>
      <c r="J23" s="5" t="s">
        <v>3</v>
      </c>
      <c r="K23" s="17" t="s">
        <v>3</v>
      </c>
      <c r="L23" s="5" t="s">
        <v>3</v>
      </c>
      <c r="M23" s="5" t="s">
        <v>0</v>
      </c>
    </row>
    <row r="24" spans="2:13" ht="15.75" thickBot="1" x14ac:dyDescent="0.3">
      <c r="B24" s="42"/>
      <c r="C24" s="43"/>
      <c r="D24" s="44"/>
      <c r="E24" s="7">
        <v>40544</v>
      </c>
      <c r="F24" s="7">
        <v>40575</v>
      </c>
      <c r="G24" s="7">
        <v>40725</v>
      </c>
      <c r="H24" s="7">
        <v>40817</v>
      </c>
      <c r="I24" s="7">
        <v>40909</v>
      </c>
      <c r="J24" s="7">
        <v>41000</v>
      </c>
      <c r="K24" s="7">
        <v>41091</v>
      </c>
      <c r="L24" s="7">
        <v>41183</v>
      </c>
      <c r="M24" s="7">
        <v>41275</v>
      </c>
    </row>
    <row r="25" spans="2:13" x14ac:dyDescent="0.25">
      <c r="B25" s="20" t="s">
        <v>7</v>
      </c>
      <c r="C25" s="21"/>
      <c r="D25" s="8" t="s">
        <v>4</v>
      </c>
      <c r="E25" s="11">
        <v>0</v>
      </c>
      <c r="F25" s="11">
        <f>E25</f>
        <v>0</v>
      </c>
      <c r="G25" s="11">
        <f t="shared" ref="G25:H25" si="21">F25</f>
        <v>0</v>
      </c>
      <c r="H25" s="11">
        <f t="shared" si="21"/>
        <v>0</v>
      </c>
      <c r="I25" s="11">
        <v>0.2</v>
      </c>
      <c r="J25" s="11">
        <f>I25</f>
        <v>0.2</v>
      </c>
      <c r="K25" s="11">
        <f t="shared" ref="K25:L25" si="22">J25</f>
        <v>0.2</v>
      </c>
      <c r="L25" s="11">
        <f t="shared" si="22"/>
        <v>0.2</v>
      </c>
      <c r="M25" s="12">
        <v>0.2</v>
      </c>
    </row>
    <row r="26" spans="2:13" x14ac:dyDescent="0.25">
      <c r="B26" s="14" t="s">
        <v>8</v>
      </c>
      <c r="C26" s="14">
        <v>110</v>
      </c>
      <c r="D26" s="9" t="s">
        <v>5</v>
      </c>
      <c r="E26" s="13">
        <v>1</v>
      </c>
      <c r="F26" s="13">
        <v>1</v>
      </c>
      <c r="G26" s="13">
        <v>1</v>
      </c>
      <c r="H26" s="13">
        <v>1</v>
      </c>
      <c r="I26" s="14">
        <v>0.99999099999999996</v>
      </c>
      <c r="J26" s="13">
        <v>1</v>
      </c>
      <c r="K26" s="13">
        <v>1</v>
      </c>
      <c r="L26" s="13">
        <v>1</v>
      </c>
      <c r="M26" s="14">
        <v>0.99999099999999996</v>
      </c>
    </row>
    <row r="27" spans="2:13" x14ac:dyDescent="0.25">
      <c r="B27" s="24" t="s">
        <v>9</v>
      </c>
      <c r="C27" s="26">
        <f>$B$19*C26*1000+MAX($B$15*101325,$B$15*C26*1000*$C$21)</f>
        <v>15.6325</v>
      </c>
      <c r="D27" s="25" t="s">
        <v>6</v>
      </c>
      <c r="E27" s="26">
        <v>0</v>
      </c>
      <c r="F27" s="26">
        <v>-0.32999999999999996</v>
      </c>
      <c r="G27" s="26">
        <v>-0.1</v>
      </c>
      <c r="H27" s="26">
        <v>0.1</v>
      </c>
      <c r="I27" s="26">
        <v>0</v>
      </c>
      <c r="J27" s="26">
        <v>-0.32999999999999996</v>
      </c>
      <c r="K27" s="26">
        <v>-0.1</v>
      </c>
      <c r="L27" s="26">
        <v>0.1</v>
      </c>
      <c r="M27" s="26">
        <v>0</v>
      </c>
    </row>
    <row r="28" spans="2:13" ht="15.75" thickBot="1" x14ac:dyDescent="0.3">
      <c r="B28" s="16"/>
      <c r="C28" s="27"/>
      <c r="D28" s="10" t="s">
        <v>12</v>
      </c>
      <c r="E28" s="15">
        <f>E25+E27</f>
        <v>0</v>
      </c>
      <c r="F28" s="15">
        <f t="shared" ref="F28" si="23">F25+F27</f>
        <v>-0.32999999999999996</v>
      </c>
      <c r="G28" s="15">
        <f t="shared" ref="G28" si="24">G25+G27</f>
        <v>-0.1</v>
      </c>
      <c r="H28" s="15">
        <f t="shared" ref="H28" si="25">H25+H27</f>
        <v>0.1</v>
      </c>
      <c r="I28" s="15">
        <f t="shared" ref="I28" si="26">I25+I27</f>
        <v>0.2</v>
      </c>
      <c r="J28" s="15">
        <f t="shared" ref="J28" si="27">J25+J27</f>
        <v>-0.12999999999999995</v>
      </c>
      <c r="K28" s="15">
        <f t="shared" ref="K28" si="28">K25+K27</f>
        <v>0.1</v>
      </c>
      <c r="L28" s="15">
        <f t="shared" ref="L28" si="29">L25+L27</f>
        <v>0.30000000000000004</v>
      </c>
      <c r="M28" s="15">
        <f t="shared" ref="M28" si="30">M25+M27</f>
        <v>0.2</v>
      </c>
    </row>
  </sheetData>
  <mergeCells count="4">
    <mergeCell ref="B1:C1"/>
    <mergeCell ref="B22:I22"/>
    <mergeCell ref="B2:D3"/>
    <mergeCell ref="B23:D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DanaherTM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</dc:creator>
  <cp:lastModifiedBy>Kyle Clark</cp:lastModifiedBy>
  <dcterms:created xsi:type="dcterms:W3CDTF">2014-02-26T15:07:37Z</dcterms:created>
  <dcterms:modified xsi:type="dcterms:W3CDTF">2021-12-01T21:07:04Z</dcterms:modified>
</cp:coreProperties>
</file>