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francis\Desktop\"/>
    </mc:Choice>
  </mc:AlternateContent>
  <xr:revisionPtr revIDLastSave="0" documentId="13_ncr:1_{CE758252-6057-4A56-9F8C-24D63263802D}" xr6:coauthVersionLast="47" xr6:coauthVersionMax="47" xr10:uidLastSave="{00000000-0000-0000-0000-000000000000}"/>
  <bookViews>
    <workbookView xWindow="-108" yWindow="-108" windowWidth="23256" windowHeight="12576" xr2:uid="{C8CD0ED0-C2D8-440B-BE32-6F9DBAF4FE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B21" i="1"/>
  <c r="B22" i="1"/>
  <c r="H6" i="1"/>
  <c r="F27" i="1"/>
  <c r="F26" i="1"/>
  <c r="F25" i="1"/>
  <c r="H7" i="1"/>
  <c r="H8" i="1"/>
  <c r="F17" i="1"/>
  <c r="F16" i="1"/>
  <c r="F15" i="1"/>
  <c r="F7" i="1"/>
  <c r="F8" i="1"/>
  <c r="F6" i="1"/>
  <c r="H15" i="1" l="1"/>
  <c r="G16" i="1"/>
  <c r="H16" i="1" s="1"/>
  <c r="G17" i="1"/>
  <c r="H17" i="1" l="1"/>
  <c r="I16" i="1" l="1"/>
  <c r="J16" i="1" s="1"/>
  <c r="I17" i="1" l="1"/>
  <c r="J17" i="1" s="1"/>
  <c r="J15" i="1"/>
</calcChain>
</file>

<file path=xl/sharedStrings.xml><?xml version="1.0" encoding="utf-8"?>
<sst xmlns="http://schemas.openxmlformats.org/spreadsheetml/2006/main" count="39" uniqueCount="19">
  <si>
    <t>Ref</t>
  </si>
  <si>
    <t>DUT</t>
  </si>
  <si>
    <t>psia</t>
  </si>
  <si>
    <t>Error</t>
  </si>
  <si>
    <t>As Found</t>
  </si>
  <si>
    <t>psi</t>
  </si>
  <si>
    <t>C1:</t>
  </si>
  <si>
    <t>Adjust</t>
  </si>
  <si>
    <t>New C1:</t>
  </si>
  <si>
    <t>New C0:</t>
  </si>
  <si>
    <t>corr 4 slope err</t>
  </si>
  <si>
    <t>corr for slope and offset</t>
  </si>
  <si>
    <t>y=mx+b</t>
  </si>
  <si>
    <t>Iteration 1 (slope corr)</t>
  </si>
  <si>
    <t>Iteration 2 (slope and offset  corr)</t>
  </si>
  <si>
    <t>As Left</t>
  </si>
  <si>
    <t>Old C0:</t>
  </si>
  <si>
    <t>Old C1:</t>
  </si>
  <si>
    <t xml:space="preserve"> C0: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</si>
</sst>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 Found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Sheet1!$D$6:$D$8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Sheet1!$F$6:$F$8</c:f>
              <c:numCache>
                <c:formatCode>0.0000</c:formatCode>
                <c:ptCount val="3"/>
                <c:pt idx="0">
                  <c:v>-1.2999999999999901E-2</c:v>
                </c:pt>
                <c:pt idx="1">
                  <c:v>-6.0000000000002274E-3</c:v>
                </c:pt>
                <c:pt idx="2">
                  <c:v>9.9999999999944578E-4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9-4985-90F1-C645B4949739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Sheet1!$D$6:$D$8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Sheet1!$G$6:$G$8</c:f>
              <c:numCache>
                <c:formatCode>General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69-4985-90F1-C645B4949739}"/>
            </c:ext>
          </c:extLst>
        </c:ser>
        <c:ser>
          <c:idx val="2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Sheet1!$D$6:$D$8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Sheet1!$H$6:$H$8</c:f>
              <c:numCache>
                <c:formatCode>General</c:formatCode>
                <c:ptCount val="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69-4985-90F1-C645B494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791392"/>
        <c:axId val="883795984"/>
      </c:scatterChart>
      <c:valAx>
        <c:axId val="88379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795984"/>
        <c:crosses val="autoZero"/>
        <c:crossBetween val="midCat"/>
      </c:valAx>
      <c:valAx>
        <c:axId val="8837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791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 Run &amp; As Left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Raw data (coeffs erased)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Sheet1!$D$15:$D$17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(Sheet1!$F$15:$F$17,Sheet1!$F$25:$F$27)</c:f>
              <c:numCache>
                <c:formatCode>0.0000</c:formatCode>
                <c:ptCount val="6"/>
                <c:pt idx="0">
                  <c:v>-0.16200000000000081</c:v>
                </c:pt>
                <c:pt idx="1">
                  <c:v>-0.15399999999999991</c:v>
                </c:pt>
                <c:pt idx="2">
                  <c:v>-0.1460000000000008</c:v>
                </c:pt>
                <c:pt idx="3">
                  <c:v>-3.0000000000001137E-3</c:v>
                </c:pt>
                <c:pt idx="4">
                  <c:v>-6.0000000000002274E-3</c:v>
                </c:pt>
                <c:pt idx="5">
                  <c:v>-3.0000000000001137E-3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E2-4232-88DB-F072E551C46C}"/>
            </c:ext>
          </c:extLst>
        </c:ser>
        <c:ser>
          <c:idx val="4"/>
          <c:order val="1"/>
          <c:tx>
            <c:v>Predicted As Left Pressure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Sheet1!$D$15:$D$17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Sheet1!$J$15:$J$17</c:f>
              <c:numCache>
                <c:formatCode>0.0000</c:formatCode>
                <c:ptCount val="3"/>
                <c:pt idx="0">
                  <c:v>4.5511955054244879E-4</c:v>
                </c:pt>
                <c:pt idx="1">
                  <c:v>-1.1737293671867377E-3</c:v>
                </c:pt>
                <c:pt idx="2">
                  <c:v>7.1860981664606527E-4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E2-4232-88DB-F072E551C46C}"/>
            </c:ext>
          </c:extLst>
        </c:ser>
        <c:ser>
          <c:idx val="5"/>
          <c:order val="2"/>
          <c:tx>
            <c:v>As Left (Actual)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Sheet1!$D$25:$D$27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Sheet1!$F$25:$F$27</c:f>
              <c:numCache>
                <c:formatCode>0.0000</c:formatCode>
                <c:ptCount val="3"/>
                <c:pt idx="0">
                  <c:v>-3.0000000000001137E-3</c:v>
                </c:pt>
                <c:pt idx="1">
                  <c:v>-6.0000000000002274E-3</c:v>
                </c:pt>
                <c:pt idx="2">
                  <c:v>-3.0000000000001137E-3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E2-4232-88DB-F072E551C46C}"/>
            </c:ext>
          </c:extLst>
        </c:ser>
        <c:ser>
          <c:idx val="1"/>
          <c:order val="3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Sheet1!$D$6:$D$8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Sheet1!$G$6:$G$8</c:f>
              <c:numCache>
                <c:formatCode>General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E2-4232-88DB-F072E551C46C}"/>
            </c:ext>
          </c:extLst>
        </c:ser>
        <c:ser>
          <c:idx val="2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Sheet1!$D$6:$D$8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Sheet1!$H$6:$H$8</c:f>
              <c:numCache>
                <c:formatCode>General</c:formatCode>
                <c:ptCount val="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E2-4232-88DB-F072E551C46C}"/>
            </c:ext>
          </c:extLst>
        </c:ser>
        <c:ser>
          <c:idx val="3"/>
          <c:order val="5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Sheet1!$D$15:$D$17</c:f>
              <c:numCache>
                <c:formatCode>0.0000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14.9</c:v>
                </c:pt>
              </c:numCache>
            </c:numRef>
          </c:xVal>
          <c:yVal>
            <c:numRef>
              <c:f>Sheet1!$K$15:$K$17</c:f>
              <c:numCache>
                <c:formatCode>0.0000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E2-4232-88DB-F072E551C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791392"/>
        <c:axId val="883795984"/>
      </c:scatterChart>
      <c:valAx>
        <c:axId val="88379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[psi]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795984"/>
        <c:crosses val="autoZero"/>
        <c:crossBetween val="midCat"/>
      </c:valAx>
      <c:valAx>
        <c:axId val="8837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[psi]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791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553165</xdr:colOff>
      <xdr:row>0</xdr:row>
      <xdr:rowOff>93266</xdr:rowOff>
    </xdr:from>
    <xdr:to>
      <xdr:col>22</xdr:col>
      <xdr:colOff>357187</xdr:colOff>
      <xdr:row>16</xdr:row>
      <xdr:rowOff>138906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699A1A-3B88-4429-A4CD-403D0E080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98740</xdr:colOff>
      <xdr:row>19</xdr:row>
      <xdr:rowOff>46183</xdr:rowOff>
    </xdr:from>
    <xdr:to>
      <xdr:col>23</xdr:col>
      <xdr:colOff>97295</xdr:colOff>
      <xdr:row>39</xdr:row>
      <xdr:rowOff>159914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71B384-737D-4D1B-B0C6-ED5D0239C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26A1B-5F13-4E54-8DEB-0FED7041D1E0}">
  <dimension ref="A2:K27"/>
  <sheetViews>
    <sheetView tabSelected="1" zoomScale="96" zoomScaleNormal="96" workbookViewId="0">
      <selection activeCell="I38" sqref="I38"/>
    </sheetView>
  </sheetViews>
  <sheetFormatPr defaultRowHeight="14.4" x14ac:dyDescent="0.3"/>
  <cols>
    <col min="4" max="4" width="10.88671875" bestFit="1" customWidth="1"/>
    <col min="7" max="7" width="20" bestFit="1" customWidth="1"/>
    <col min="9" max="9" width="29.88671875" bestFit="1" customWidth="1"/>
  </cols>
  <sheetData>
    <row r="2" spans="1:11" ht="18" x14ac:dyDescent="0.35">
      <c r="A2" s="9" t="s">
        <v>16</v>
      </c>
      <c r="B2">
        <v>0.14504</v>
      </c>
      <c r="C2" t="s">
        <v>5</v>
      </c>
      <c r="D2" s="8" t="s">
        <v>4</v>
      </c>
      <c r="G2" s="2"/>
    </row>
    <row r="3" spans="1:11" x14ac:dyDescent="0.3">
      <c r="A3" s="9" t="s">
        <v>17</v>
      </c>
      <c r="B3" s="5">
        <v>1</v>
      </c>
      <c r="G3" s="2"/>
      <c r="H3" s="5"/>
    </row>
    <row r="4" spans="1:11" x14ac:dyDescent="0.3">
      <c r="D4" t="s">
        <v>0</v>
      </c>
      <c r="E4" t="s">
        <v>1</v>
      </c>
      <c r="F4" t="s">
        <v>3</v>
      </c>
    </row>
    <row r="5" spans="1:11" x14ac:dyDescent="0.3">
      <c r="D5" s="1" t="s">
        <v>2</v>
      </c>
      <c r="E5" s="1" t="s">
        <v>2</v>
      </c>
      <c r="F5" s="1" t="s">
        <v>2</v>
      </c>
    </row>
    <row r="6" spans="1:11" x14ac:dyDescent="0.3">
      <c r="D6" s="6">
        <v>10</v>
      </c>
      <c r="E6" s="7">
        <v>9.9870000000000001</v>
      </c>
      <c r="F6" s="11">
        <f>E6-D6</f>
        <v>-1.2999999999999901E-2</v>
      </c>
      <c r="G6">
        <v>0.05</v>
      </c>
      <c r="H6">
        <f>-G6</f>
        <v>-0.05</v>
      </c>
      <c r="J6" s="3"/>
    </row>
    <row r="7" spans="1:11" x14ac:dyDescent="0.3">
      <c r="D7" s="6">
        <v>13</v>
      </c>
      <c r="E7" s="7">
        <v>12.994</v>
      </c>
      <c r="F7" s="11">
        <f t="shared" ref="F7:F8" si="0">E7-D7</f>
        <v>-6.0000000000002274E-3</v>
      </c>
      <c r="G7">
        <v>0.05</v>
      </c>
      <c r="H7">
        <f t="shared" ref="H7:H8" si="1">-G7</f>
        <v>-0.05</v>
      </c>
      <c r="J7" s="3"/>
    </row>
    <row r="8" spans="1:11" x14ac:dyDescent="0.3">
      <c r="D8" s="6">
        <v>14.9</v>
      </c>
      <c r="E8" s="7">
        <v>14.901</v>
      </c>
      <c r="F8" s="11">
        <f t="shared" si="0"/>
        <v>9.9999999999944578E-4</v>
      </c>
      <c r="G8">
        <v>0.05</v>
      </c>
      <c r="H8">
        <f t="shared" si="1"/>
        <v>-0.05</v>
      </c>
      <c r="J8" s="3"/>
    </row>
    <row r="9" spans="1:11" x14ac:dyDescent="0.3">
      <c r="D9" s="1"/>
      <c r="E9" s="1"/>
      <c r="F9" s="1"/>
    </row>
    <row r="11" spans="1:11" x14ac:dyDescent="0.3">
      <c r="D11" t="s">
        <v>7</v>
      </c>
      <c r="E11" t="s">
        <v>12</v>
      </c>
    </row>
    <row r="12" spans="1:11" x14ac:dyDescent="0.3">
      <c r="D12" s="1"/>
      <c r="E12" s="1"/>
      <c r="F12" s="1"/>
      <c r="G12" s="1" t="s">
        <v>13</v>
      </c>
      <c r="H12" s="1"/>
      <c r="I12" s="1" t="s">
        <v>14</v>
      </c>
      <c r="J12" s="1"/>
    </row>
    <row r="13" spans="1:11" x14ac:dyDescent="0.3">
      <c r="A13" s="9" t="s">
        <v>18</v>
      </c>
      <c r="B13">
        <v>0</v>
      </c>
      <c r="D13" s="1" t="s">
        <v>0</v>
      </c>
      <c r="E13" s="1" t="s">
        <v>1</v>
      </c>
      <c r="F13" s="1" t="s">
        <v>3</v>
      </c>
      <c r="G13" s="1" t="s">
        <v>10</v>
      </c>
      <c r="H13" s="1"/>
      <c r="I13" s="1" t="s">
        <v>11</v>
      </c>
      <c r="J13" s="1" t="s">
        <v>3</v>
      </c>
    </row>
    <row r="14" spans="1:11" x14ac:dyDescent="0.3">
      <c r="A14" s="9" t="s">
        <v>6</v>
      </c>
      <c r="B14">
        <v>1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 t="s">
        <v>2</v>
      </c>
      <c r="J14" s="1" t="s">
        <v>2</v>
      </c>
    </row>
    <row r="15" spans="1:11" x14ac:dyDescent="0.3">
      <c r="D15" s="6">
        <v>10</v>
      </c>
      <c r="E15" s="7">
        <v>9.8379999999999992</v>
      </c>
      <c r="F15" s="11">
        <f>E15-D15</f>
        <v>-0.16200000000000081</v>
      </c>
      <c r="G15" s="12">
        <f>E15*B$22</f>
        <v>9.8065077740516529</v>
      </c>
      <c r="H15" s="11">
        <f>G15-D15</f>
        <v>-0.19349222594834714</v>
      </c>
      <c r="I15" s="12">
        <f>G15+B$21</f>
        <v>10.000455119550542</v>
      </c>
      <c r="J15" s="11">
        <f>I15-D15</f>
        <v>4.5511955054244879E-4</v>
      </c>
      <c r="K15" s="4"/>
    </row>
    <row r="16" spans="1:11" x14ac:dyDescent="0.3">
      <c r="D16" s="6">
        <v>13</v>
      </c>
      <c r="E16" s="7">
        <v>12.846</v>
      </c>
      <c r="F16" s="11">
        <f t="shared" ref="F16:F17" si="2">E16-D16</f>
        <v>-0.15399999999999991</v>
      </c>
      <c r="G16" s="12">
        <f>E16*B$22</f>
        <v>12.804878925133924</v>
      </c>
      <c r="H16" s="11">
        <f t="shared" ref="H16:H17" si="3">G16-D16</f>
        <v>-0.19512107486607633</v>
      </c>
      <c r="I16" s="12">
        <f>G16+B$21</f>
        <v>12.998826270632813</v>
      </c>
      <c r="J16" s="11">
        <f t="shared" ref="J16:J17" si="4">I16-D16</f>
        <v>-1.1737293671867377E-3</v>
      </c>
      <c r="K16" s="4"/>
    </row>
    <row r="17" spans="1:11" x14ac:dyDescent="0.3">
      <c r="D17" s="6">
        <v>14.9</v>
      </c>
      <c r="E17" s="7">
        <v>14.754</v>
      </c>
      <c r="F17" s="11">
        <f t="shared" si="2"/>
        <v>-0.1460000000000008</v>
      </c>
      <c r="G17" s="12">
        <f>E17*B$22</f>
        <v>14.706771264317757</v>
      </c>
      <c r="H17" s="11">
        <f t="shared" si="3"/>
        <v>-0.19322873568224352</v>
      </c>
      <c r="I17" s="12">
        <f>G17+B$21</f>
        <v>14.900718609816646</v>
      </c>
      <c r="J17" s="11">
        <f t="shared" si="4"/>
        <v>7.1860981664606527E-4</v>
      </c>
      <c r="K17" s="4"/>
    </row>
    <row r="18" spans="1:11" x14ac:dyDescent="0.3">
      <c r="J18" s="4"/>
    </row>
    <row r="19" spans="1:11" x14ac:dyDescent="0.3">
      <c r="J19" s="4"/>
    </row>
    <row r="21" spans="1:11" ht="18" x14ac:dyDescent="0.35">
      <c r="A21" s="10" t="s">
        <v>9</v>
      </c>
      <c r="B21" s="13">
        <f>-INTERCEPT(H15:H17,D15:D17)</f>
        <v>0.19394734549888987</v>
      </c>
      <c r="C21" t="s">
        <v>5</v>
      </c>
      <c r="D21" s="8" t="s">
        <v>15</v>
      </c>
    </row>
    <row r="22" spans="1:11" x14ac:dyDescent="0.3">
      <c r="A22" s="10" t="s">
        <v>8</v>
      </c>
      <c r="B22" s="13">
        <f>1/SLOPE(E15:E17,D15:D17)</f>
        <v>0.99679891990766956</v>
      </c>
    </row>
    <row r="23" spans="1:11" x14ac:dyDescent="0.3">
      <c r="D23" t="s">
        <v>0</v>
      </c>
      <c r="E23" t="s">
        <v>1</v>
      </c>
      <c r="F23" t="s">
        <v>3</v>
      </c>
    </row>
    <row r="24" spans="1:11" x14ac:dyDescent="0.3">
      <c r="D24" s="1" t="s">
        <v>2</v>
      </c>
      <c r="E24" s="1" t="s">
        <v>2</v>
      </c>
      <c r="F24" s="1" t="s">
        <v>2</v>
      </c>
    </row>
    <row r="25" spans="1:11" x14ac:dyDescent="0.3">
      <c r="D25" s="6">
        <v>10</v>
      </c>
      <c r="E25" s="7">
        <v>9.9969999999999999</v>
      </c>
      <c r="F25" s="11">
        <f>E25-D25</f>
        <v>-3.0000000000001137E-3</v>
      </c>
    </row>
    <row r="26" spans="1:11" x14ac:dyDescent="0.3">
      <c r="D26" s="6">
        <v>13</v>
      </c>
      <c r="E26" s="7">
        <v>12.994</v>
      </c>
      <c r="F26" s="11">
        <f t="shared" ref="F26:F27" si="5">E26-D26</f>
        <v>-6.0000000000002274E-3</v>
      </c>
    </row>
    <row r="27" spans="1:11" x14ac:dyDescent="0.3">
      <c r="D27" s="6">
        <v>14.9</v>
      </c>
      <c r="E27" s="7">
        <v>14.897</v>
      </c>
      <c r="F27" s="11">
        <f t="shared" si="5"/>
        <v>-3.0000000000001137E-3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Biggar, Joshua C</dc:creator>
  <cp:lastModifiedBy>Francis, Velia</cp:lastModifiedBy>
  <dcterms:created xsi:type="dcterms:W3CDTF">2021-10-13T17:56:53Z</dcterms:created>
  <dcterms:modified xsi:type="dcterms:W3CDTF">2021-10-20T17:03:49Z</dcterms:modified>
</cp:coreProperties>
</file>